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ecretariat.CASVN\Desktop\"/>
    </mc:Choice>
  </mc:AlternateContent>
  <xr:revisionPtr revIDLastSave="0" documentId="13_ncr:1_{57EF7F0E-5915-48B3-9AE8-0E91790210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37" i="1"/>
  <c r="D35" i="1"/>
  <c r="D33" i="1"/>
  <c r="D32" i="1"/>
  <c r="D30" i="1"/>
  <c r="D29" i="1"/>
  <c r="D28" i="1"/>
  <c r="D27" i="1"/>
  <c r="D26" i="1"/>
  <c r="D25" i="1"/>
  <c r="D23" i="1"/>
  <c r="D22" i="1"/>
  <c r="D21" i="1"/>
  <c r="D20" i="1"/>
  <c r="D19" i="1"/>
  <c r="D16" i="1" s="1"/>
  <c r="D18" i="1"/>
</calcChain>
</file>

<file path=xl/sharedStrings.xml><?xml version="1.0" encoding="utf-8"?>
<sst xmlns="http://schemas.openxmlformats.org/spreadsheetml/2006/main" count="45" uniqueCount="31">
  <si>
    <t>CASA DE ASIGURARI DE SANATATE VRANCEA</t>
  </si>
  <si>
    <t>DECONTURI OCTOMBRIE 2023</t>
  </si>
  <si>
    <t>DENUMIRE INDICATOR</t>
  </si>
  <si>
    <t>VALOARE DECONTATA LUNA OCTOMBRIE 2023</t>
  </si>
  <si>
    <t>TOTAL JUD. VRANCEA</t>
  </si>
  <si>
    <t>MEDICAMENTE COMPENSATE SI GRATUITE + 4G (G3,G10,G15,G16)</t>
  </si>
  <si>
    <t>MEDICAMENTE 6G ( G4,G7,G22,G31,G29)</t>
  </si>
  <si>
    <t>05+06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</si>
  <si>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</si>
  <si>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</si>
  <si>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/>
        <sz val="10"/>
        <color indexed="10"/>
        <rFont val="Arial"/>
        <family val="2"/>
      </rPr>
      <t>LISTA C1 - COST VOLUM</t>
    </r>
  </si>
  <si>
    <t>06+07</t>
  </si>
  <si>
    <r>
      <t xml:space="preserve">PENSIONARI CU VENIT &lt; 700 RON/LUNA - </t>
    </r>
    <r>
      <rPr>
        <b/>
        <u/>
        <sz val="7"/>
        <color indexed="10"/>
        <rFont val="Arial Black"/>
        <family val="2"/>
      </rPr>
      <t>COTA 50%</t>
    </r>
    <r>
      <rPr>
        <b/>
        <u/>
        <sz val="7"/>
        <rFont val="Arial"/>
        <family val="2"/>
      </rPr>
      <t xml:space="preserve"> -</t>
    </r>
    <r>
      <rPr>
        <b/>
        <u/>
        <sz val="9"/>
        <color indexed="10"/>
        <rFont val="Arial"/>
        <family val="2"/>
      </rPr>
      <t>COST VOLUM</t>
    </r>
  </si>
  <si>
    <r>
      <t xml:space="preserve">PENSIONARI CU VENIT &lt; 700 RON/LUNA - </t>
    </r>
    <r>
      <rPr>
        <b/>
        <u/>
        <sz val="7"/>
        <color indexed="10"/>
        <rFont val="Arial Black"/>
        <family val="2"/>
      </rPr>
      <t>COTA 40%</t>
    </r>
    <r>
      <rPr>
        <b/>
        <u/>
        <sz val="7"/>
        <rFont val="Arial"/>
        <family val="2"/>
      </rPr>
      <t xml:space="preserve"> -</t>
    </r>
    <r>
      <rPr>
        <b/>
        <u/>
        <sz val="9"/>
        <color indexed="10"/>
        <rFont val="Arial"/>
        <family val="2"/>
      </rPr>
      <t>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</si>
  <si>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</si>
  <si>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</si>
  <si>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</si>
  <si>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</si>
  <si>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</si>
  <si>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</si>
  <si>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</si>
  <si>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</si>
  <si>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</si>
  <si>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MUCOVISCIDOZA ADULT</t>
  </si>
  <si>
    <t>MEDICAMENTE PROG. SCLEROZA AMIOTROFICA</t>
  </si>
  <si>
    <t>MEDICAMENTE PROG. SINDROM PRADER WILLI</t>
  </si>
  <si>
    <t>MEDICAMENTE PROG. ANGIOEDEM ERED. (P6.22)</t>
  </si>
  <si>
    <t>MEDICAMENTE PROG. FIBROZA P. IDIOP.(P6.20)</t>
  </si>
  <si>
    <t>MEDICAMENTE PROG. LIMFANGIOLEIOMIOMATOZA.(P6.28)</t>
  </si>
  <si>
    <t>MEDICAMENTE PROG. PURPURA TROMBO.IMUNA (6.17)</t>
  </si>
  <si>
    <t>MEDICAMENTE PROG. HEMOFILIE SI TALASEMIE.(P6.1)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</si>
</sst>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/>
      <sz val="11"/>
      <color indexed="12"/>
      <name val="Arial"/>
      <family val="2"/>
    </font>
    <font>
      <b/>
      <u/>
      <sz val="10"/>
      <name val="Arial"/>
      <family val="2"/>
    </font>
    <font>
      <sz val="8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1"/>
      <name val="Arial"/>
      <family val="2"/>
    </font>
    <font>
      <b/>
      <u/>
      <sz val="7"/>
      <name val="Arial Black"/>
      <family val="2"/>
    </font>
    <font>
      <b/>
      <u/>
      <sz val="7"/>
      <color indexed="10"/>
      <name val="Arial Black"/>
      <family val="2"/>
    </font>
    <font>
      <b/>
      <u/>
      <sz val="7"/>
      <name val="Arial"/>
      <family val="2"/>
    </font>
    <font>
      <b/>
      <u/>
      <sz val="9"/>
      <color indexed="10"/>
      <name val="Arial"/>
      <family val="2"/>
    </font>
    <font>
      <b/>
      <u/>
      <sz val="10"/>
      <color rgb="FFFF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4" fontId="6" fillId="0" borderId="4" xfId="0" applyNumberFormat="1" applyFont="1" applyBorder="1" applyAlignment="1">
      <alignment vertical="center" wrapText="1"/>
    </xf>
    <xf numFmtId="4" fontId="6" fillId="0" borderId="5" xfId="0" applyNumberFormat="1" applyFont="1" applyBorder="1"/>
    <xf numFmtId="4" fontId="0" fillId="0" borderId="0" xfId="0" applyNumberFormat="1"/>
    <xf numFmtId="4" fontId="6" fillId="0" borderId="6" xfId="0" applyNumberFormat="1" applyFont="1" applyBorder="1"/>
    <xf numFmtId="0" fontId="7" fillId="0" borderId="0" xfId="0" applyFont="1"/>
    <xf numFmtId="4" fontId="9" fillId="0" borderId="5" xfId="0" applyNumberFormat="1" applyFont="1" applyBorder="1"/>
    <xf numFmtId="4" fontId="10" fillId="0" borderId="6" xfId="0" applyNumberFormat="1" applyFont="1" applyBorder="1"/>
    <xf numFmtId="4" fontId="8" fillId="0" borderId="5" xfId="0" applyNumberFormat="1" applyFont="1" applyBorder="1"/>
    <xf numFmtId="4" fontId="3" fillId="0" borderId="6" xfId="0" applyNumberFormat="1" applyFont="1" applyBorder="1"/>
    <xf numFmtId="4" fontId="14" fillId="0" borderId="5" xfId="0" applyNumberFormat="1" applyFont="1" applyBorder="1"/>
    <xf numFmtId="0" fontId="15" fillId="0" borderId="0" xfId="0" applyFont="1"/>
    <xf numFmtId="4" fontId="6" fillId="0" borderId="7" xfId="0" applyNumberFormat="1" applyFont="1" applyBorder="1"/>
    <xf numFmtId="4" fontId="6" fillId="0" borderId="8" xfId="0" applyNumberFormat="1" applyFont="1" applyBorder="1"/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J41"/>
  <sheetViews>
    <sheetView tabSelected="1" workbookViewId="0">
      <selection activeCell="E4" sqref="E1:E1048576"/>
    </sheetView>
  </sheetViews>
  <sheetFormatPr defaultRowHeight="15" x14ac:dyDescent="0.25"/>
  <cols>
    <col min="3" max="3" width="57.140625" customWidth="1"/>
    <col min="4" max="4" width="20.140625" customWidth="1"/>
    <col min="5" max="5" width="0" hidden="1" customWidth="1"/>
    <col min="259" max="259" width="57.140625" customWidth="1"/>
    <col min="260" max="260" width="20.140625" customWidth="1"/>
    <col min="515" max="515" width="57.140625" customWidth="1"/>
    <col min="516" max="516" width="20.140625" customWidth="1"/>
    <col min="771" max="771" width="57.140625" customWidth="1"/>
    <col min="772" max="772" width="20.140625" customWidth="1"/>
    <col min="1027" max="1027" width="57.140625" customWidth="1"/>
    <col min="1028" max="1028" width="20.140625" customWidth="1"/>
    <col min="1283" max="1283" width="57.140625" customWidth="1"/>
    <col min="1284" max="1284" width="20.140625" customWidth="1"/>
    <col min="1539" max="1539" width="57.140625" customWidth="1"/>
    <col min="1540" max="1540" width="20.140625" customWidth="1"/>
    <col min="1795" max="1795" width="57.140625" customWidth="1"/>
    <col min="1796" max="1796" width="20.140625" customWidth="1"/>
    <col min="2051" max="2051" width="57.140625" customWidth="1"/>
    <col min="2052" max="2052" width="20.140625" customWidth="1"/>
    <col min="2307" max="2307" width="57.140625" customWidth="1"/>
    <col min="2308" max="2308" width="20.140625" customWidth="1"/>
    <col min="2563" max="2563" width="57.140625" customWidth="1"/>
    <col min="2564" max="2564" width="20.140625" customWidth="1"/>
    <col min="2819" max="2819" width="57.140625" customWidth="1"/>
    <col min="2820" max="2820" width="20.140625" customWidth="1"/>
    <col min="3075" max="3075" width="57.140625" customWidth="1"/>
    <col min="3076" max="3076" width="20.140625" customWidth="1"/>
    <col min="3331" max="3331" width="57.140625" customWidth="1"/>
    <col min="3332" max="3332" width="20.140625" customWidth="1"/>
    <col min="3587" max="3587" width="57.140625" customWidth="1"/>
    <col min="3588" max="3588" width="20.140625" customWidth="1"/>
    <col min="3843" max="3843" width="57.140625" customWidth="1"/>
    <col min="3844" max="3844" width="20.140625" customWidth="1"/>
    <col min="4099" max="4099" width="57.140625" customWidth="1"/>
    <col min="4100" max="4100" width="20.140625" customWidth="1"/>
    <col min="4355" max="4355" width="57.140625" customWidth="1"/>
    <col min="4356" max="4356" width="20.140625" customWidth="1"/>
    <col min="4611" max="4611" width="57.140625" customWidth="1"/>
    <col min="4612" max="4612" width="20.140625" customWidth="1"/>
    <col min="4867" max="4867" width="57.140625" customWidth="1"/>
    <col min="4868" max="4868" width="20.140625" customWidth="1"/>
    <col min="5123" max="5123" width="57.140625" customWidth="1"/>
    <col min="5124" max="5124" width="20.140625" customWidth="1"/>
    <col min="5379" max="5379" width="57.140625" customWidth="1"/>
    <col min="5380" max="5380" width="20.140625" customWidth="1"/>
    <col min="5635" max="5635" width="57.140625" customWidth="1"/>
    <col min="5636" max="5636" width="20.140625" customWidth="1"/>
    <col min="5891" max="5891" width="57.140625" customWidth="1"/>
    <col min="5892" max="5892" width="20.140625" customWidth="1"/>
    <col min="6147" max="6147" width="57.140625" customWidth="1"/>
    <col min="6148" max="6148" width="20.140625" customWidth="1"/>
    <col min="6403" max="6403" width="57.140625" customWidth="1"/>
    <col min="6404" max="6404" width="20.140625" customWidth="1"/>
    <col min="6659" max="6659" width="57.140625" customWidth="1"/>
    <col min="6660" max="6660" width="20.140625" customWidth="1"/>
    <col min="6915" max="6915" width="57.140625" customWidth="1"/>
    <col min="6916" max="6916" width="20.140625" customWidth="1"/>
    <col min="7171" max="7171" width="57.140625" customWidth="1"/>
    <col min="7172" max="7172" width="20.140625" customWidth="1"/>
    <col min="7427" max="7427" width="57.140625" customWidth="1"/>
    <col min="7428" max="7428" width="20.140625" customWidth="1"/>
    <col min="7683" max="7683" width="57.140625" customWidth="1"/>
    <col min="7684" max="7684" width="20.140625" customWidth="1"/>
    <col min="7939" max="7939" width="57.140625" customWidth="1"/>
    <col min="7940" max="7940" width="20.140625" customWidth="1"/>
    <col min="8195" max="8195" width="57.140625" customWidth="1"/>
    <col min="8196" max="8196" width="20.140625" customWidth="1"/>
    <col min="8451" max="8451" width="57.140625" customWidth="1"/>
    <col min="8452" max="8452" width="20.140625" customWidth="1"/>
    <col min="8707" max="8707" width="57.140625" customWidth="1"/>
    <col min="8708" max="8708" width="20.140625" customWidth="1"/>
    <col min="8963" max="8963" width="57.140625" customWidth="1"/>
    <col min="8964" max="8964" width="20.140625" customWidth="1"/>
    <col min="9219" max="9219" width="57.140625" customWidth="1"/>
    <col min="9220" max="9220" width="20.140625" customWidth="1"/>
    <col min="9475" max="9475" width="57.140625" customWidth="1"/>
    <col min="9476" max="9476" width="20.140625" customWidth="1"/>
    <col min="9731" max="9731" width="57.140625" customWidth="1"/>
    <col min="9732" max="9732" width="20.140625" customWidth="1"/>
    <col min="9987" max="9987" width="57.140625" customWidth="1"/>
    <col min="9988" max="9988" width="20.140625" customWidth="1"/>
    <col min="10243" max="10243" width="57.140625" customWidth="1"/>
    <col min="10244" max="10244" width="20.140625" customWidth="1"/>
    <col min="10499" max="10499" width="57.140625" customWidth="1"/>
    <col min="10500" max="10500" width="20.140625" customWidth="1"/>
    <col min="10755" max="10755" width="57.140625" customWidth="1"/>
    <col min="10756" max="10756" width="20.140625" customWidth="1"/>
    <col min="11011" max="11011" width="57.140625" customWidth="1"/>
    <col min="11012" max="11012" width="20.140625" customWidth="1"/>
    <col min="11267" max="11267" width="57.140625" customWidth="1"/>
    <col min="11268" max="11268" width="20.140625" customWidth="1"/>
    <col min="11523" max="11523" width="57.140625" customWidth="1"/>
    <col min="11524" max="11524" width="20.140625" customWidth="1"/>
    <col min="11779" max="11779" width="57.140625" customWidth="1"/>
    <col min="11780" max="11780" width="20.140625" customWidth="1"/>
    <col min="12035" max="12035" width="57.140625" customWidth="1"/>
    <col min="12036" max="12036" width="20.140625" customWidth="1"/>
    <col min="12291" max="12291" width="57.140625" customWidth="1"/>
    <col min="12292" max="12292" width="20.140625" customWidth="1"/>
    <col min="12547" max="12547" width="57.140625" customWidth="1"/>
    <col min="12548" max="12548" width="20.140625" customWidth="1"/>
    <col min="12803" max="12803" width="57.140625" customWidth="1"/>
    <col min="12804" max="12804" width="20.140625" customWidth="1"/>
    <col min="13059" max="13059" width="57.140625" customWidth="1"/>
    <col min="13060" max="13060" width="20.140625" customWidth="1"/>
    <col min="13315" max="13315" width="57.140625" customWidth="1"/>
    <col min="13316" max="13316" width="20.140625" customWidth="1"/>
    <col min="13571" max="13571" width="57.140625" customWidth="1"/>
    <col min="13572" max="13572" width="20.140625" customWidth="1"/>
    <col min="13827" max="13827" width="57.140625" customWidth="1"/>
    <col min="13828" max="13828" width="20.140625" customWidth="1"/>
    <col min="14083" max="14083" width="57.140625" customWidth="1"/>
    <col min="14084" max="14084" width="20.140625" customWidth="1"/>
    <col min="14339" max="14339" width="57.140625" customWidth="1"/>
    <col min="14340" max="14340" width="20.140625" customWidth="1"/>
    <col min="14595" max="14595" width="57.140625" customWidth="1"/>
    <col min="14596" max="14596" width="20.140625" customWidth="1"/>
    <col min="14851" max="14851" width="57.140625" customWidth="1"/>
    <col min="14852" max="14852" width="20.140625" customWidth="1"/>
    <col min="15107" max="15107" width="57.140625" customWidth="1"/>
    <col min="15108" max="15108" width="20.140625" customWidth="1"/>
    <col min="15363" max="15363" width="57.140625" customWidth="1"/>
    <col min="15364" max="15364" width="20.140625" customWidth="1"/>
    <col min="15619" max="15619" width="57.140625" customWidth="1"/>
    <col min="15620" max="15620" width="20.140625" customWidth="1"/>
    <col min="15875" max="15875" width="57.140625" customWidth="1"/>
    <col min="15876" max="15876" width="20.140625" customWidth="1"/>
    <col min="16131" max="16131" width="57.140625" customWidth="1"/>
    <col min="16132" max="16132" width="20.140625" customWidth="1"/>
  </cols>
  <sheetData>
    <row r="3" spans="3:4" x14ac:dyDescent="0.25">
      <c r="C3" s="1" t="s">
        <v>0</v>
      </c>
    </row>
    <row r="4" spans="3:4" x14ac:dyDescent="0.25">
      <c r="C4" s="1"/>
    </row>
    <row r="5" spans="3:4" x14ac:dyDescent="0.25">
      <c r="C5" s="1"/>
    </row>
    <row r="6" spans="3:4" x14ac:dyDescent="0.25">
      <c r="C6" s="2" t="s">
        <v>1</v>
      </c>
    </row>
    <row r="12" spans="3:4" ht="15.75" thickBot="1" x14ac:dyDescent="0.3"/>
    <row r="13" spans="3:4" x14ac:dyDescent="0.25">
      <c r="C13" s="16" t="s">
        <v>2</v>
      </c>
      <c r="D13" s="16" t="s">
        <v>3</v>
      </c>
    </row>
    <row r="14" spans="3:4" x14ac:dyDescent="0.25">
      <c r="C14" s="17"/>
      <c r="D14" s="17"/>
    </row>
    <row r="15" spans="3:4" ht="24.75" customHeight="1" thickBot="1" x14ac:dyDescent="0.3">
      <c r="C15" s="18"/>
      <c r="D15" s="18"/>
    </row>
    <row r="16" spans="3:4" x14ac:dyDescent="0.25">
      <c r="C16" s="19" t="s">
        <v>4</v>
      </c>
      <c r="D16" s="21">
        <f>SUM(D18:D41)</f>
        <v>13171218.350000001</v>
      </c>
    </row>
    <row r="17" spans="3:10" ht="15.75" thickBot="1" x14ac:dyDescent="0.3">
      <c r="C17" s="20"/>
      <c r="D17" s="22"/>
    </row>
    <row r="18" spans="3:10" ht="26.25" thickBot="1" x14ac:dyDescent="0.3">
      <c r="C18" s="3" t="s">
        <v>5</v>
      </c>
      <c r="D18" s="4">
        <f>4645919.53</f>
        <v>4645919.53</v>
      </c>
      <c r="E18">
        <v>6</v>
      </c>
      <c r="J18" s="5"/>
    </row>
    <row r="19" spans="3:10" ht="15.75" thickBot="1" x14ac:dyDescent="0.3">
      <c r="C19" s="6" t="s">
        <v>6</v>
      </c>
      <c r="D19" s="4">
        <f>437+694236.73-149966</f>
        <v>544707.73</v>
      </c>
      <c r="E19" t="s">
        <v>7</v>
      </c>
    </row>
    <row r="20" spans="3:10" ht="15.75" thickBot="1" x14ac:dyDescent="0.3">
      <c r="C20" s="6" t="s">
        <v>8</v>
      </c>
      <c r="D20" s="4">
        <f>104152.82</f>
        <v>104152.82</v>
      </c>
      <c r="E20">
        <v>6</v>
      </c>
    </row>
    <row r="21" spans="3:10" ht="15.75" thickBot="1" x14ac:dyDescent="0.3">
      <c r="C21" s="6" t="s">
        <v>9</v>
      </c>
      <c r="D21" s="4">
        <f>46444.32</f>
        <v>46444.32</v>
      </c>
      <c r="E21" s="7">
        <v>7</v>
      </c>
    </row>
    <row r="22" spans="3:10" ht="15.75" thickBot="1" x14ac:dyDescent="0.3">
      <c r="C22" s="6" t="s">
        <v>10</v>
      </c>
      <c r="D22" s="8">
        <f>776237.91+352400</f>
        <v>1128637.9100000001</v>
      </c>
      <c r="E22" t="s">
        <v>11</v>
      </c>
    </row>
    <row r="23" spans="3:10" ht="15.75" thickBot="1" x14ac:dyDescent="0.3">
      <c r="C23" s="9" t="s">
        <v>12</v>
      </c>
      <c r="D23" s="8">
        <f>28586.75+13897</f>
        <v>42483.75</v>
      </c>
      <c r="E23" t="s">
        <v>11</v>
      </c>
    </row>
    <row r="24" spans="3:10" ht="15.75" thickBot="1" x14ac:dyDescent="0.3">
      <c r="C24" s="9" t="s">
        <v>13</v>
      </c>
      <c r="D24" s="8"/>
      <c r="E24" t="s">
        <v>7</v>
      </c>
    </row>
    <row r="25" spans="3:10" ht="15.75" thickBot="1" x14ac:dyDescent="0.3">
      <c r="C25" s="6" t="s">
        <v>14</v>
      </c>
      <c r="D25" s="4">
        <f>1122923.91+1060820.21</f>
        <v>2183744.12</v>
      </c>
      <c r="E25" t="s">
        <v>11</v>
      </c>
    </row>
    <row r="26" spans="3:10" ht="15.75" thickBot="1" x14ac:dyDescent="0.3">
      <c r="C26" s="6" t="s">
        <v>15</v>
      </c>
      <c r="D26" s="10">
        <f>252629.52+19560.12</f>
        <v>272189.64</v>
      </c>
      <c r="E26" t="s">
        <v>11</v>
      </c>
    </row>
    <row r="27" spans="3:10" ht="15.75" thickBot="1" x14ac:dyDescent="0.3">
      <c r="C27" s="11" t="s">
        <v>16</v>
      </c>
      <c r="D27" s="12">
        <f>390296.57+286819.88+241241.24</f>
        <v>918357.69</v>
      </c>
      <c r="E27" t="s">
        <v>11</v>
      </c>
    </row>
    <row r="28" spans="3:10" ht="15.75" thickBot="1" x14ac:dyDescent="0.3">
      <c r="C28" s="6" t="s">
        <v>17</v>
      </c>
      <c r="D28" s="12">
        <f>98704+8216+44444+27260</f>
        <v>178624</v>
      </c>
      <c r="E28" t="s">
        <v>11</v>
      </c>
    </row>
    <row r="29" spans="3:10" ht="15.75" thickBot="1" x14ac:dyDescent="0.3">
      <c r="C29" s="6" t="s">
        <v>18</v>
      </c>
      <c r="D29" s="10">
        <f>9120+4200</f>
        <v>13320</v>
      </c>
      <c r="E29" t="s">
        <v>11</v>
      </c>
    </row>
    <row r="30" spans="3:10" ht="15.75" thickBot="1" x14ac:dyDescent="0.3">
      <c r="C30" s="6" t="s">
        <v>19</v>
      </c>
      <c r="D30" s="12">
        <f>1142363.49+196240+4200+1107230</f>
        <v>2450033.4900000002</v>
      </c>
      <c r="E30" t="s">
        <v>11</v>
      </c>
    </row>
    <row r="31" spans="3:10" ht="15.75" thickBot="1" x14ac:dyDescent="0.3">
      <c r="C31" s="6" t="s">
        <v>20</v>
      </c>
      <c r="D31" s="10">
        <v>49820</v>
      </c>
      <c r="E31">
        <v>7</v>
      </c>
    </row>
    <row r="32" spans="3:10" ht="15.75" thickBot="1" x14ac:dyDescent="0.3">
      <c r="C32" s="6" t="s">
        <v>21</v>
      </c>
      <c r="D32" s="10">
        <f>31184.29+9630+1380+39524.28</f>
        <v>81718.570000000007</v>
      </c>
      <c r="E32" s="13" t="s">
        <v>11</v>
      </c>
    </row>
    <row r="33" spans="3:5" ht="15.75" thickBot="1" x14ac:dyDescent="0.3">
      <c r="C33" s="6" t="s">
        <v>22</v>
      </c>
      <c r="D33" s="4">
        <f>259158.29+1756.79+169136.59</f>
        <v>430051.67000000004</v>
      </c>
      <c r="E33" t="s">
        <v>11</v>
      </c>
    </row>
    <row r="34" spans="3:5" ht="15.75" thickBot="1" x14ac:dyDescent="0.3">
      <c r="C34" s="6" t="s">
        <v>23</v>
      </c>
      <c r="D34" s="4">
        <v>0</v>
      </c>
      <c r="E34">
        <v>7</v>
      </c>
    </row>
    <row r="35" spans="3:5" ht="15.75" thickBot="1" x14ac:dyDescent="0.3">
      <c r="C35" s="14" t="s">
        <v>24</v>
      </c>
      <c r="D35" s="4">
        <f>1619.11+1619.1</f>
        <v>3238.21</v>
      </c>
      <c r="E35" t="s">
        <v>11</v>
      </c>
    </row>
    <row r="36" spans="3:5" ht="15.75" thickBot="1" x14ac:dyDescent="0.3">
      <c r="C36" s="15" t="s">
        <v>25</v>
      </c>
      <c r="D36" s="15">
        <v>0</v>
      </c>
      <c r="E36">
        <v>7</v>
      </c>
    </row>
    <row r="37" spans="3:5" ht="15.75" thickBot="1" x14ac:dyDescent="0.3">
      <c r="C37" s="15" t="s">
        <v>26</v>
      </c>
      <c r="D37" s="15">
        <f>18094+18094</f>
        <v>36188</v>
      </c>
      <c r="E37" t="s">
        <v>11</v>
      </c>
    </row>
    <row r="38" spans="3:5" ht="15.75" thickBot="1" x14ac:dyDescent="0.3">
      <c r="C38" s="15" t="s">
        <v>27</v>
      </c>
      <c r="D38" s="15">
        <f>20273.3+20273.3</f>
        <v>40546.6</v>
      </c>
      <c r="E38" t="s">
        <v>11</v>
      </c>
    </row>
    <row r="39" spans="3:5" ht="16.5" customHeight="1" thickBot="1" x14ac:dyDescent="0.3">
      <c r="C39" s="15" t="s">
        <v>28</v>
      </c>
      <c r="D39" s="15">
        <v>1040.3</v>
      </c>
      <c r="E39" t="s">
        <v>11</v>
      </c>
    </row>
    <row r="40" spans="3:5" ht="15.75" thickBot="1" x14ac:dyDescent="0.3">
      <c r="C40" s="15" t="s">
        <v>29</v>
      </c>
      <c r="D40" s="15">
        <v>0</v>
      </c>
      <c r="E40">
        <v>7</v>
      </c>
    </row>
    <row r="41" spans="3:5" ht="15.75" thickBot="1" x14ac:dyDescent="0.3">
      <c r="C41" s="15" t="s">
        <v>30</v>
      </c>
      <c r="D41" s="15">
        <v>0</v>
      </c>
      <c r="E41">
        <v>7</v>
      </c>
    </row>
  </sheetData>
  <mergeCells count="4">
    <mergeCell ref="C13:C15"/>
    <mergeCell ref="D13:D15"/>
    <mergeCell ref="C16:C17"/>
    <mergeCell ref="D16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 Mocanu</dc:creator>
  <cp:lastModifiedBy>Secretariat CAS Vrancea</cp:lastModifiedBy>
  <dcterms:created xsi:type="dcterms:W3CDTF">2015-06-05T18:17:20Z</dcterms:created>
  <dcterms:modified xsi:type="dcterms:W3CDTF">2023-12-21T09:27:12Z</dcterms:modified>
</cp:coreProperties>
</file>